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<sst xmlns="http://schemas.openxmlformats.org/spreadsheetml/2006/main" count="29" uniqueCount="29">
  <si>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X</t>
  </si>
  <si>
    <t>Y</t>
  </si>
  <si>
    <t>Sum(Y)</t>
  </si>
  <si>
    <t>Sum(X)</t>
  </si>
  <si>
    <t>XY</t>
  </si>
  <si>
    <t>X^2</t>
  </si>
  <si>
    <t>Sum(X^2)</t>
  </si>
  <si>
    <t>Sum(Y^2)</t>
  </si>
  <si>
    <t>Sum(XY)</t>
  </si>
  <si>
    <t>Enter sample size, n =</t>
  </si>
  <si>
    <t>Sum</t>
  </si>
  <si>
    <t>(X,Y)</t>
  </si>
  <si>
    <t>Linear Regression: y=mx + b</t>
  </si>
  <si>
    <t>slope, m =</t>
  </si>
  <si>
    <t>b=</t>
  </si>
  <si>
    <t>x-average=</t>
  </si>
  <si>
    <t>y-average=</t>
  </si>
  <si>
    <t>Y-hat</t>
  </si>
  <si>
    <t>Residual</t>
  </si>
  <si>
    <t>Residual^2</t>
  </si>
  <si>
    <t>When  X =</t>
  </si>
  <si>
    <t>Y =</t>
  </si>
  <si>
    <t>Calculate Y for value of X</t>
  </si>
  <si>
    <t>SSE</t>
  </si>
  <si>
    <t>Plot Points</t>
  </si>
  <si>
    <t>y(x-min)</t>
  </si>
  <si>
    <t>y(x-max)</t>
  </si>
  <si>
    <t>x</t>
  </si>
  <si>
    <t>y--hat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</si>
</sst>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i/>
      <sz val="10"/>
      <color indexed="12"/>
      <name val="Arial"/>
      <family val="2"/>
    </font>
    <font>
      <b/>
      <sz val="10"/>
      <color indexed="62"/>
      <name val="Arial"/>
      <family val="2"/>
    </font>
    <font>
      <i/>
      <sz val="10"/>
      <color indexed="16"/>
      <name val="Arial"/>
      <family val="2"/>
    </font>
    <font>
      <sz val="14"/>
      <color indexed="16"/>
      <name val="Arial"/>
      <family val="2"/>
    </font>
    <font>
      <b/>
      <i/>
      <sz val="12"/>
      <color indexed="10"/>
      <name val="Arial"/>
      <family val="2"/>
    </font>
    <font>
      <b/>
      <sz val="12"/>
      <color indexed="12"/>
      <name val="Arial"/>
      <family val="2"/>
    </font>
    <font>
      <b/>
      <i/>
      <sz val="10"/>
      <color indexed="10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.25"/>
      <name val="Arial"/>
      <family val="0"/>
    </font>
    <font>
      <b/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4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0" fillId="2" borderId="0" xfId="0" applyFont="1" applyFill="1" applyAlignment="1">
      <alignment horizontal="right"/>
    </xf>
    <xf numFmtId="0" fontId="3" fillId="0" borderId="9" xfId="0" applyFont="1" applyBorder="1" applyAlignment="1">
      <alignment horizontal="left"/>
    </xf>
    <xf numFmtId="0" fontId="2" fillId="5" borderId="0" xfId="0" applyFont="1" applyFill="1" applyAlignment="1">
      <alignment/>
    </xf>
    <xf numFmtId="0" fontId="2" fillId="5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Linear Regression Line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6875"/>
          <c:w val="0.8725"/>
          <c:h val="0.70375"/>
        </c:manualLayout>
      </c:layout>
      <c:lineChart>
        <c:grouping val="stacked"/>
        <c:varyColors val="0"/>
        <c:ser>
          <c:idx val="1"/>
          <c:order val="0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Sheet1!$G$2:$G$3</c:f>
              <c:numCache/>
            </c:numRef>
          </c:cat>
          <c:val>
            <c:numRef>
              <c:f>Sheet1!$G$3:$H$3</c:f>
              <c:numCache/>
            </c:numRef>
          </c:val>
          <c:smooth val="0"/>
        </c:ser>
        <c:marker val="1"/>
        <c:axId val="8933220"/>
        <c:axId val="13290117"/>
      </c:lineChart>
      <c:catAx>
        <c:axId val="8933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90117"/>
        <c:crosses val="autoZero"/>
        <c:auto val="1"/>
        <c:lblOffset val="100"/>
        <c:noMultiLvlLbl val="0"/>
      </c:catAx>
      <c:valAx>
        <c:axId val="13290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y-hat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33220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6</xdr:row>
      <xdr:rowOff>57150</xdr:rowOff>
    </xdr:from>
    <xdr:to>
      <xdr:col>11</xdr:col>
      <xdr:colOff>581025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5476875" y="1181100"/>
        <a:ext cx="31432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5.8515625" style="0" customWidth="1"/>
    <col min="2" max="2" width="11.140625" style="0" customWidth="1"/>
    <col min="3" max="3" width="14.28125" style="0" customWidth="1"/>
    <col min="4" max="4" width="13.57421875" style="0" customWidth="1"/>
    <col min="5" max="5" width="14.00390625" style="0" customWidth="1"/>
    <col min="6" max="6" width="12.421875" style="0" customWidth="1"/>
    <col min="7" max="7" width="10.00390625" style="0" customWidth="1"/>
    <col min="8" max="8" width="11.8515625" style="0" customWidth="1"/>
  </cols>
  <sheetData>
    <row r="1" spans="1:8" ht="18">
      <c r="A1" s="28" t="s">
        <v>12</v>
      </c>
      <c r="B1" s="28"/>
      <c r="C1" s="29"/>
      <c r="D1" s="29"/>
      <c r="F1" s="34" t="s">
        <v>24</v>
      </c>
      <c r="G1" s="35" t="s">
        <v>27</v>
      </c>
      <c r="H1" s="35" t="s">
        <v>28</v>
      </c>
    </row>
    <row r="2" spans="2:8" ht="15.75">
      <c r="B2" s="32" t="s">
        <v>13</v>
      </c>
      <c r="C2" s="9">
        <f>(($D5*D23)-(B23*C23))/((D5*E23)-POWER(B23,2))</f>
        <v>0.7066590126291619</v>
      </c>
      <c r="D2" s="32" t="s">
        <v>14</v>
      </c>
      <c r="E2" s="9">
        <f>E4-(C2*C4)</f>
        <v>29.46900114810563</v>
      </c>
      <c r="F2" s="20" t="s">
        <v>25</v>
      </c>
      <c r="G2" s="21">
        <f>MIN(B7:B22)</f>
        <v>5</v>
      </c>
      <c r="H2" s="11">
        <f>(C2*G2)+E2</f>
        <v>33.00229621125144</v>
      </c>
    </row>
    <row r="3" spans="2:8" ht="15.75">
      <c r="B3" s="10"/>
      <c r="C3" s="9"/>
      <c r="D3" s="10"/>
      <c r="E3" s="9"/>
      <c r="F3" s="20" t="s">
        <v>26</v>
      </c>
      <c r="G3" s="21">
        <f>MAX(B7:B22)</f>
        <v>27</v>
      </c>
      <c r="H3" s="11">
        <f>(C2*G3)+E2</f>
        <v>48.548794489093</v>
      </c>
    </row>
    <row r="4" spans="1:5" ht="12.75">
      <c r="A4" s="17"/>
      <c r="B4" s="19" t="s">
        <v>15</v>
      </c>
      <c r="C4" s="18">
        <f>SUM(B7:B22)/D5</f>
        <v>14.666666666666666</v>
      </c>
      <c r="D4" s="19" t="s">
        <v>16</v>
      </c>
      <c r="E4" s="18">
        <f>SUM(C7:C22)/D5</f>
        <v>39.833333333333336</v>
      </c>
    </row>
    <row r="5" spans="2:4" ht="12.75">
      <c r="B5" s="5" t="s">
        <v>9</v>
      </c>
      <c r="C5" s="7"/>
      <c r="D5" s="33">
        <f>COUNT(B7:B22)</f>
        <v>12</v>
      </c>
    </row>
    <row r="6" spans="1:8" ht="13.5" thickBot="1">
      <c r="A6" s="1" t="s">
        <v>11</v>
      </c>
      <c r="B6" s="6" t="s">
        <v>0</v>
      </c>
      <c r="C6" s="6" t="s">
        <v>1</v>
      </c>
      <c r="D6" s="6" t="s">
        <v>4</v>
      </c>
      <c r="E6" s="6" t="s">
        <v>5</v>
      </c>
      <c r="F6" s="6" t="s">
        <v>17</v>
      </c>
      <c r="G6" s="6" t="s">
        <v>18</v>
      </c>
      <c r="H6" s="6" t="s">
        <v>19</v>
      </c>
    </row>
    <row r="7" spans="1:8" ht="12.75">
      <c r="A7" s="8"/>
      <c r="B7" s="22">
        <v>12</v>
      </c>
      <c r="C7" s="23">
        <v>39</v>
      </c>
      <c r="D7" s="3">
        <f>(B7*C7)</f>
        <v>468</v>
      </c>
      <c r="E7" s="4">
        <f>POWER(B7,2)</f>
        <v>144</v>
      </c>
      <c r="F7" s="11">
        <f>($C2*B7)+$E2</f>
        <v>37.94890929965557</v>
      </c>
      <c r="G7" s="12">
        <f>C7-F7</f>
        <v>1.0510907003444316</v>
      </c>
      <c r="H7" s="12">
        <f>POWER(G7,2)</f>
        <v>1.1047916603505479</v>
      </c>
    </row>
    <row r="8" spans="1:8" ht="12.75">
      <c r="A8" s="8"/>
      <c r="B8" s="24">
        <v>16</v>
      </c>
      <c r="C8" s="25">
        <v>41</v>
      </c>
      <c r="D8" s="3">
        <f aca="true" t="shared" si="0" ref="D8:D22">(B8*C8)</f>
        <v>656</v>
      </c>
      <c r="E8" s="4">
        <f aca="true" t="shared" si="1" ref="E8:E22">POWER(B8,2)</f>
        <v>256</v>
      </c>
      <c r="F8" s="11">
        <f>($C2*B8)+$E2</f>
        <v>40.77554535017222</v>
      </c>
      <c r="G8" s="12">
        <f aca="true" t="shared" si="2" ref="G8:G22">C8-F8</f>
        <v>0.22445464982777708</v>
      </c>
      <c r="H8" s="12">
        <f aca="true" t="shared" si="3" ref="H8:H22">POWER(G8,2)</f>
        <v>0.05037988982931003</v>
      </c>
    </row>
    <row r="9" spans="1:8" ht="12.75">
      <c r="A9" s="8"/>
      <c r="B9" s="24">
        <v>6</v>
      </c>
      <c r="C9" s="25">
        <v>33</v>
      </c>
      <c r="D9" s="3">
        <f t="shared" si="0"/>
        <v>198</v>
      </c>
      <c r="E9" s="4">
        <f t="shared" si="1"/>
        <v>36</v>
      </c>
      <c r="F9" s="11">
        <f>($C2*B9)+$E2</f>
        <v>33.7089552238806</v>
      </c>
      <c r="G9" s="12">
        <f t="shared" si="2"/>
        <v>-0.7089552238806007</v>
      </c>
      <c r="H9" s="12">
        <f t="shared" si="3"/>
        <v>0.5026175094675926</v>
      </c>
    </row>
    <row r="10" spans="1:8" ht="12.75">
      <c r="A10" s="8"/>
      <c r="B10" s="24">
        <v>23</v>
      </c>
      <c r="C10" s="25">
        <v>44</v>
      </c>
      <c r="D10" s="3">
        <f t="shared" si="0"/>
        <v>1012</v>
      </c>
      <c r="E10" s="4">
        <f t="shared" si="1"/>
        <v>529</v>
      </c>
      <c r="F10" s="11">
        <f>($C2*B10)+$E2</f>
        <v>45.72215843857636</v>
      </c>
      <c r="G10" s="12">
        <f t="shared" si="2"/>
        <v>-1.7221584385763578</v>
      </c>
      <c r="H10" s="12">
        <f t="shared" si="3"/>
        <v>2.9658296875597587</v>
      </c>
    </row>
    <row r="11" spans="1:8" ht="12.75">
      <c r="A11" s="8"/>
      <c r="B11" s="24">
        <v>27</v>
      </c>
      <c r="C11" s="25">
        <v>48</v>
      </c>
      <c r="D11" s="3">
        <f t="shared" si="0"/>
        <v>1296</v>
      </c>
      <c r="E11" s="4">
        <f t="shared" si="1"/>
        <v>729</v>
      </c>
      <c r="F11" s="11">
        <f>($C2*B11)+$E2</f>
        <v>48.548794489093</v>
      </c>
      <c r="G11" s="12">
        <f t="shared" si="2"/>
        <v>-0.5487944890929981</v>
      </c>
      <c r="H11" s="12">
        <f t="shared" si="3"/>
        <v>0.3011753912588448</v>
      </c>
    </row>
    <row r="12" spans="1:8" ht="12.75">
      <c r="A12" s="8"/>
      <c r="B12" s="24">
        <v>8</v>
      </c>
      <c r="C12" s="25">
        <v>34</v>
      </c>
      <c r="D12" s="3">
        <f t="shared" si="0"/>
        <v>272</v>
      </c>
      <c r="E12" s="4">
        <f t="shared" si="1"/>
        <v>64</v>
      </c>
      <c r="F12" s="11">
        <f>($C2*B12)+$E2</f>
        <v>35.12227324913893</v>
      </c>
      <c r="G12" s="12">
        <f t="shared" si="2"/>
        <v>-1.122273249138928</v>
      </c>
      <c r="H12" s="12">
        <f t="shared" si="3"/>
        <v>1.2594972457328464</v>
      </c>
    </row>
    <row r="13" spans="1:8" ht="12.75">
      <c r="A13" s="8"/>
      <c r="B13" s="24">
        <v>5</v>
      </c>
      <c r="C13" s="25">
        <v>32</v>
      </c>
      <c r="D13" s="3">
        <f t="shared" si="0"/>
        <v>160</v>
      </c>
      <c r="E13" s="4">
        <f t="shared" si="1"/>
        <v>25</v>
      </c>
      <c r="F13" s="11">
        <f>($C2*B13)+$E2</f>
        <v>33.00229621125144</v>
      </c>
      <c r="G13" s="12">
        <f t="shared" si="2"/>
        <v>-1.0022962112514406</v>
      </c>
      <c r="H13" s="12">
        <f t="shared" si="3"/>
        <v>1.0045976950889925</v>
      </c>
    </row>
    <row r="14" spans="1:8" ht="12.75">
      <c r="A14" s="8"/>
      <c r="B14" s="24">
        <v>19</v>
      </c>
      <c r="C14" s="25">
        <v>44</v>
      </c>
      <c r="D14" s="3">
        <f t="shared" si="0"/>
        <v>836</v>
      </c>
      <c r="E14" s="4">
        <f t="shared" si="1"/>
        <v>361</v>
      </c>
      <c r="F14" s="11">
        <f>($C2*B14)+$E2</f>
        <v>42.8955223880597</v>
      </c>
      <c r="G14" s="12">
        <f t="shared" si="2"/>
        <v>1.1044776119402968</v>
      </c>
      <c r="H14" s="12">
        <f t="shared" si="3"/>
        <v>1.2198707952773409</v>
      </c>
    </row>
    <row r="15" spans="1:8" ht="12.75">
      <c r="A15" s="8"/>
      <c r="B15" s="24">
        <v>23</v>
      </c>
      <c r="C15" s="25">
        <v>46</v>
      </c>
      <c r="D15" s="3">
        <f t="shared" si="0"/>
        <v>1058</v>
      </c>
      <c r="E15" s="4">
        <f t="shared" si="1"/>
        <v>529</v>
      </c>
      <c r="F15" s="11">
        <f>($C2*B15)+$E2</f>
        <v>45.72215843857636</v>
      </c>
      <c r="G15" s="12">
        <f t="shared" si="2"/>
        <v>0.27784156142364225</v>
      </c>
      <c r="H15" s="12">
        <f t="shared" si="3"/>
        <v>0.07719593325432757</v>
      </c>
    </row>
    <row r="16" spans="1:8" ht="12.75">
      <c r="A16" s="8"/>
      <c r="B16" s="24">
        <v>13</v>
      </c>
      <c r="C16" s="25">
        <v>37</v>
      </c>
      <c r="D16" s="3">
        <f t="shared" si="0"/>
        <v>481</v>
      </c>
      <c r="E16" s="4">
        <f t="shared" si="1"/>
        <v>169</v>
      </c>
      <c r="F16" s="11">
        <f>($C2*B16)+$E2</f>
        <v>38.655568312284736</v>
      </c>
      <c r="G16" s="12">
        <f t="shared" si="2"/>
        <v>-1.6555683122847356</v>
      </c>
      <c r="H16" s="12">
        <f t="shared" si="3"/>
        <v>2.740906436641328</v>
      </c>
    </row>
    <row r="17" spans="1:8" ht="12.75">
      <c r="A17" s="8"/>
      <c r="B17" s="24">
        <v>16</v>
      </c>
      <c r="C17" s="25">
        <v>43</v>
      </c>
      <c r="D17" s="3">
        <f t="shared" si="0"/>
        <v>688</v>
      </c>
      <c r="E17" s="4">
        <f t="shared" si="1"/>
        <v>256</v>
      </c>
      <c r="F17" s="11">
        <f>($C2*B17)+$E2</f>
        <v>40.77554535017222</v>
      </c>
      <c r="G17" s="12">
        <f t="shared" si="2"/>
        <v>2.224454649827777</v>
      </c>
      <c r="H17" s="12">
        <f t="shared" si="3"/>
        <v>4.9481984891404185</v>
      </c>
    </row>
    <row r="18" spans="1:8" ht="12.75">
      <c r="A18" s="8"/>
      <c r="B18" s="24">
        <v>8</v>
      </c>
      <c r="C18" s="25">
        <v>37</v>
      </c>
      <c r="D18" s="3">
        <f t="shared" si="0"/>
        <v>296</v>
      </c>
      <c r="E18" s="4">
        <f t="shared" si="1"/>
        <v>64</v>
      </c>
      <c r="F18" s="11">
        <f>($C2*B18)+$E2</f>
        <v>35.12227324913893</v>
      </c>
      <c r="G18" s="12">
        <f t="shared" si="2"/>
        <v>1.877726750861072</v>
      </c>
      <c r="H18" s="12">
        <f t="shared" si="3"/>
        <v>3.525857750899278</v>
      </c>
    </row>
    <row r="19" spans="1:8" ht="12.75">
      <c r="A19" s="8"/>
      <c r="B19" s="24"/>
      <c r="C19" s="25"/>
      <c r="D19" s="3">
        <f t="shared" si="0"/>
        <v>0</v>
      </c>
      <c r="E19" s="4">
        <f t="shared" si="1"/>
        <v>0</v>
      </c>
      <c r="F19" s="11">
        <f>($C2*B19)+$E2</f>
        <v>29.46900114810563</v>
      </c>
      <c r="G19" s="12">
        <f t="shared" si="2"/>
        <v>-29.46900114810563</v>
      </c>
      <c r="H19" s="12">
        <f t="shared" si="3"/>
        <v>868.4220286670509</v>
      </c>
    </row>
    <row r="20" spans="1:8" ht="12.75">
      <c r="A20" s="8"/>
      <c r="B20" s="24"/>
      <c r="C20" s="25"/>
      <c r="D20" s="3">
        <f t="shared" si="0"/>
        <v>0</v>
      </c>
      <c r="E20" s="4">
        <f t="shared" si="1"/>
        <v>0</v>
      </c>
      <c r="F20" s="11">
        <f>($C2*B20)+$E2</f>
        <v>29.46900114810563</v>
      </c>
      <c r="G20" s="12">
        <f t="shared" si="2"/>
        <v>-29.46900114810563</v>
      </c>
      <c r="H20" s="12">
        <f t="shared" si="3"/>
        <v>868.4220286670509</v>
      </c>
    </row>
    <row r="21" spans="1:8" ht="12.75">
      <c r="A21" s="8"/>
      <c r="B21" s="24"/>
      <c r="C21" s="25"/>
      <c r="D21" s="3">
        <f t="shared" si="0"/>
        <v>0</v>
      </c>
      <c r="E21" s="4">
        <f t="shared" si="1"/>
        <v>0</v>
      </c>
      <c r="F21" s="11">
        <f>($C2*B21)+$E2</f>
        <v>29.46900114810563</v>
      </c>
      <c r="G21" s="12">
        <f t="shared" si="2"/>
        <v>-29.46900114810563</v>
      </c>
      <c r="H21" s="12">
        <f t="shared" si="3"/>
        <v>868.4220286670509</v>
      </c>
    </row>
    <row r="22" spans="1:8" ht="13.5" thickBot="1">
      <c r="A22" s="8"/>
      <c r="B22" s="26"/>
      <c r="C22" s="27"/>
      <c r="D22" s="3">
        <f t="shared" si="0"/>
        <v>0</v>
      </c>
      <c r="E22" s="4">
        <f t="shared" si="1"/>
        <v>0</v>
      </c>
      <c r="F22" s="11">
        <f>($C2*B22)+$E2</f>
        <v>29.46900114810563</v>
      </c>
      <c r="G22" s="12">
        <f t="shared" si="2"/>
        <v>-29.46900114810563</v>
      </c>
      <c r="H22" s="12">
        <f t="shared" si="3"/>
        <v>868.4220286670509</v>
      </c>
    </row>
    <row r="23" spans="1:8" ht="12.75">
      <c r="A23" s="1" t="s">
        <v>10</v>
      </c>
      <c r="B23" s="6">
        <f aca="true" t="shared" si="4" ref="B23:H23">SUM(B7:B22)</f>
        <v>176</v>
      </c>
      <c r="C23" s="6">
        <f t="shared" si="4"/>
        <v>478</v>
      </c>
      <c r="D23" s="6">
        <f t="shared" si="4"/>
        <v>7421</v>
      </c>
      <c r="E23" s="6">
        <f t="shared" si="4"/>
        <v>3162</v>
      </c>
      <c r="F23" s="6">
        <f t="shared" si="4"/>
        <v>595.8760045924224</v>
      </c>
      <c r="G23" s="6">
        <f t="shared" si="4"/>
        <v>-117.87600459242259</v>
      </c>
      <c r="H23" s="6">
        <f t="shared" si="4"/>
        <v>3493.3890331527036</v>
      </c>
    </row>
    <row r="24" spans="2:8" ht="12.75">
      <c r="B24" s="20" t="s">
        <v>3</v>
      </c>
      <c r="C24" s="20" t="s">
        <v>2</v>
      </c>
      <c r="D24" s="20" t="s">
        <v>8</v>
      </c>
      <c r="E24" s="20" t="s">
        <v>6</v>
      </c>
      <c r="F24" s="20" t="s">
        <v>7</v>
      </c>
      <c r="H24" s="21" t="s">
        <v>23</v>
      </c>
    </row>
    <row r="25" spans="2:6" ht="12.75">
      <c r="B25" s="2"/>
      <c r="C25" s="2"/>
      <c r="D25" s="2"/>
      <c r="E25" s="2"/>
      <c r="F25" s="2"/>
    </row>
    <row r="26" spans="1:3" ht="15.75">
      <c r="A26" s="30" t="s">
        <v>22</v>
      </c>
      <c r="B26" s="31"/>
      <c r="C26" s="31"/>
    </row>
    <row r="27" spans="2:5" ht="12.75">
      <c r="B27" s="13" t="s">
        <v>20</v>
      </c>
      <c r="C27" s="15">
        <v>8</v>
      </c>
      <c r="D27" s="14" t="s">
        <v>21</v>
      </c>
      <c r="E27" s="16">
        <f>($C2*C27)+$E2</f>
        <v>35.12227324913893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2002-08-01T19:43:31Z</dcterms:created>
  <dcterms:modified xsi:type="dcterms:W3CDTF">2002-09-27T19:16:35Z</dcterms:modified>
  <cp:category/>
  <cp:version/>
  <cp:contentType/>
  <cp:contentStatus/>
</cp:coreProperties>
</file>