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<sst xmlns="http://schemas.openxmlformats.org/spreadsheetml/2006/main" count="30" uniqueCount="29">
  <si>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Enter p (probability of success)</t>
  </si>
  <si>
    <t>Enter the number of trials, n</t>
  </si>
  <si>
    <t>x</t>
  </si>
  <si>
    <t>p(x)</t>
  </si>
  <si>
    <t>n</t>
  </si>
  <si>
    <t>p</t>
  </si>
  <si>
    <t>q</t>
  </si>
  <si>
    <t>p^x</t>
  </si>
  <si>
    <t>q^(n-x)</t>
  </si>
  <si>
    <t>n!</t>
  </si>
  <si>
    <t>x!(n-x)!</t>
  </si>
  <si>
    <t>Sum</t>
  </si>
  <si>
    <t>mean(np)</t>
  </si>
  <si>
    <t>variance (npq)</t>
  </si>
  <si>
    <t>Std dev</t>
  </si>
  <si>
    <t>Sum P(x)</t>
  </si>
  <si>
    <t>Label</t>
  </si>
  <si>
    <t>Calculate the Binomial Probability of (Px)</t>
  </si>
  <si>
    <t>x=</t>
  </si>
  <si>
    <t>n=</t>
  </si>
  <si>
    <t>P(x)</t>
  </si>
  <si>
    <t>p=</t>
  </si>
  <si>
    <t>Cum P(x)</t>
  </si>
  <si>
    <t>Normal Approx to Binomial Probability Distribution</t>
  </si>
  <si>
    <t>Normal Approximation of Binimial</t>
  </si>
  <si>
    <t>nq</t>
  </si>
  <si>
    <t>Pr[+x]</t>
  </si>
  <si>
    <t>Pr[-x]</t>
  </si>
  <si>
    <t>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</si>
</sst>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8" fillId="0" borderId="1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12" fillId="0" borderId="2" xfId="0" applyFont="1" applyBorder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0" xfId="0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Binomial Probability Distribution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325"/>
          <c:w val="0.8875"/>
          <c:h val="0.80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Sheet1!$B$8:$B$24</c:f>
              <c:numCache/>
            </c:numRef>
          </c:cat>
          <c:val>
            <c:numRef>
              <c:f>Sheet1!$C$8:$C$24</c:f>
              <c:numCache/>
            </c:numRef>
          </c:val>
        </c:ser>
        <c:gapWidth val="0"/>
        <c:axId val="62583013"/>
        <c:axId val="10461950"/>
      </c:barChart>
      <c:catAx>
        <c:axId val="62583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61950"/>
        <c:crosses val="autoZero"/>
        <c:auto val="0"/>
        <c:lblOffset val="80"/>
        <c:noMultiLvlLbl val="0"/>
      </c:catAx>
      <c:valAx>
        <c:axId val="10461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83013"/>
        <c:crossesAt val="1"/>
        <c:crossBetween val="between"/>
        <c:dispUnits/>
      </c:valAx>
      <c:spPr>
        <a:solidFill>
          <a:srgbClr val="FFFFCC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4</xdr:row>
      <xdr:rowOff>9525</xdr:rowOff>
    </xdr:from>
    <xdr:to>
      <xdr:col>13</xdr:col>
      <xdr:colOff>161925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3543300" y="695325"/>
        <a:ext cx="50768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4">
      <selection activeCell="C18" sqref="C18"/>
    </sheetView>
  </sheetViews>
  <sheetFormatPr defaultColWidth="9.140625" defaultRowHeight="12.75"/>
  <cols>
    <col min="4" max="4" width="13.8515625" style="0" customWidth="1"/>
    <col min="10" max="10" width="12.421875" style="0" bestFit="1" customWidth="1"/>
  </cols>
  <sheetData>
    <row r="1" spans="2:5" ht="15.75">
      <c r="B1" s="1" t="s">
        <v>23</v>
      </c>
      <c r="C1" s="1"/>
      <c r="D1" s="1"/>
      <c r="E1" s="1"/>
    </row>
    <row r="3" spans="2:5" ht="12.75">
      <c r="B3" s="10" t="s">
        <v>12</v>
      </c>
      <c r="C3" s="4">
        <f>E6*E5</f>
        <v>8</v>
      </c>
      <c r="D3" s="10" t="s">
        <v>13</v>
      </c>
      <c r="E3" s="4">
        <f>E6*E5*F8</f>
        <v>4</v>
      </c>
    </row>
    <row r="4" spans="2:3" ht="12.75">
      <c r="B4" s="10" t="s">
        <v>14</v>
      </c>
      <c r="C4" s="4">
        <f>SQRT(E3)</f>
        <v>2</v>
      </c>
    </row>
    <row r="5" spans="2:5" ht="12.75">
      <c r="B5" s="2" t="s">
        <v>0</v>
      </c>
      <c r="C5" s="2"/>
      <c r="D5" s="2"/>
      <c r="E5" s="3">
        <v>0.5</v>
      </c>
    </row>
    <row r="6" spans="2:5" ht="12.75">
      <c r="B6" s="2" t="s">
        <v>1</v>
      </c>
      <c r="E6" s="3">
        <v>16</v>
      </c>
    </row>
    <row r="7" spans="1:10" ht="16.5" thickBot="1">
      <c r="A7" s="11" t="s">
        <v>16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</row>
    <row r="8" spans="1:10" ht="17.25" thickBot="1" thickTop="1">
      <c r="A8" s="11">
        <v>1</v>
      </c>
      <c r="B8" s="9">
        <v>0</v>
      </c>
      <c r="C8" s="9">
        <f>I8*G8*H8/J8</f>
        <v>1.52587890625E-05</v>
      </c>
      <c r="D8" s="8">
        <f>E6</f>
        <v>16</v>
      </c>
      <c r="E8" s="8">
        <f>E5</f>
        <v>0.5</v>
      </c>
      <c r="F8" s="8">
        <f>1-E8</f>
        <v>0.5</v>
      </c>
      <c r="G8" s="8">
        <f>POWER(E8,B8)</f>
        <v>1</v>
      </c>
      <c r="H8" s="8">
        <f>POWER(F8,D8-B8)</f>
        <v>1.52587890625E-05</v>
      </c>
      <c r="I8" s="8">
        <f>FACT(D8)</f>
        <v>20922789888000</v>
      </c>
      <c r="J8" s="8">
        <f>FACT(B8)*FACT(D8-B8)</f>
        <v>20922789888000</v>
      </c>
    </row>
    <row r="9" spans="1:10" ht="17.25" thickBot="1" thickTop="1">
      <c r="A9" s="11">
        <v>2</v>
      </c>
      <c r="B9" s="9">
        <v>1</v>
      </c>
      <c r="C9" s="9">
        <f aca="true" t="shared" si="0" ref="C9:C24">I9*G9*H9/J9</f>
        <v>0.000244140625</v>
      </c>
      <c r="D9" s="8">
        <f>E6</f>
        <v>16</v>
      </c>
      <c r="E9" s="8">
        <f>E5</f>
        <v>0.5</v>
      </c>
      <c r="F9" s="8">
        <f aca="true" t="shared" si="1" ref="F9:F24">1-E9</f>
        <v>0.5</v>
      </c>
      <c r="G9" s="8">
        <f aca="true" t="shared" si="2" ref="G9:G24">POWER(E9,B9)</f>
        <v>0.5</v>
      </c>
      <c r="H9" s="8">
        <f aca="true" t="shared" si="3" ref="H9:H24">POWER(F9,D9-B9)</f>
        <v>3.0517578125E-05</v>
      </c>
      <c r="I9" s="8">
        <f aca="true" t="shared" si="4" ref="I9:I24">FACT(D9)</f>
        <v>20922789888000</v>
      </c>
      <c r="J9" s="8">
        <f aca="true" t="shared" si="5" ref="J9:J24">FACT(B9)*FACT(D9-B9)</f>
        <v>1307674368000</v>
      </c>
    </row>
    <row r="10" spans="1:10" ht="17.25" thickBot="1" thickTop="1">
      <c r="A10" s="11">
        <v>3</v>
      </c>
      <c r="B10" s="9">
        <v>2</v>
      </c>
      <c r="C10" s="9">
        <f t="shared" si="0"/>
        <v>0.0018310546875</v>
      </c>
      <c r="D10" s="8">
        <f>E6</f>
        <v>16</v>
      </c>
      <c r="E10" s="8">
        <f>E5</f>
        <v>0.5</v>
      </c>
      <c r="F10" s="8">
        <f t="shared" si="1"/>
        <v>0.5</v>
      </c>
      <c r="G10" s="8">
        <f t="shared" si="2"/>
        <v>0.25</v>
      </c>
      <c r="H10" s="8">
        <f t="shared" si="3"/>
        <v>6.103515625E-05</v>
      </c>
      <c r="I10" s="8">
        <f t="shared" si="4"/>
        <v>20922789888000</v>
      </c>
      <c r="J10" s="8">
        <f t="shared" si="5"/>
        <v>174356582400</v>
      </c>
    </row>
    <row r="11" spans="1:10" ht="17.25" thickBot="1" thickTop="1">
      <c r="A11" s="11">
        <v>4</v>
      </c>
      <c r="B11" s="9">
        <v>3</v>
      </c>
      <c r="C11" s="9">
        <f t="shared" si="0"/>
        <v>0.008544921875</v>
      </c>
      <c r="D11" s="8">
        <f>E6</f>
        <v>16</v>
      </c>
      <c r="E11" s="8">
        <f>E5</f>
        <v>0.5</v>
      </c>
      <c r="F11" s="8">
        <f t="shared" si="1"/>
        <v>0.5</v>
      </c>
      <c r="G11" s="8">
        <f t="shared" si="2"/>
        <v>0.125</v>
      </c>
      <c r="H11" s="8">
        <f t="shared" si="3"/>
        <v>0.0001220703125</v>
      </c>
      <c r="I11" s="8">
        <f t="shared" si="4"/>
        <v>20922789888000</v>
      </c>
      <c r="J11" s="8">
        <f t="shared" si="5"/>
        <v>37362124800</v>
      </c>
    </row>
    <row r="12" spans="1:10" ht="17.25" thickBot="1" thickTop="1">
      <c r="A12" s="11">
        <v>5</v>
      </c>
      <c r="B12" s="9">
        <v>4</v>
      </c>
      <c r="C12" s="9">
        <f t="shared" si="0"/>
        <v>0.02777099609375</v>
      </c>
      <c r="D12" s="8">
        <f>E6</f>
        <v>16</v>
      </c>
      <c r="E12" s="8">
        <f>E5</f>
        <v>0.5</v>
      </c>
      <c r="F12" s="8">
        <f t="shared" si="1"/>
        <v>0.5</v>
      </c>
      <c r="G12" s="8">
        <f t="shared" si="2"/>
        <v>0.0625</v>
      </c>
      <c r="H12" s="8">
        <f t="shared" si="3"/>
        <v>0.000244140625</v>
      </c>
      <c r="I12" s="8">
        <f t="shared" si="4"/>
        <v>20922789888000</v>
      </c>
      <c r="J12" s="8">
        <f t="shared" si="5"/>
        <v>11496038400</v>
      </c>
    </row>
    <row r="13" spans="1:10" ht="17.25" thickBot="1" thickTop="1">
      <c r="A13" s="11">
        <v>6</v>
      </c>
      <c r="B13" s="9">
        <v>5</v>
      </c>
      <c r="C13" s="9">
        <f t="shared" si="0"/>
        <v>0.066650390625</v>
      </c>
      <c r="D13" s="8">
        <f>E6</f>
        <v>16</v>
      </c>
      <c r="E13" s="8">
        <f>E5</f>
        <v>0.5</v>
      </c>
      <c r="F13" s="8">
        <f t="shared" si="1"/>
        <v>0.5</v>
      </c>
      <c r="G13" s="8">
        <f t="shared" si="2"/>
        <v>0.03125</v>
      </c>
      <c r="H13" s="8">
        <f t="shared" si="3"/>
        <v>0.00048828125</v>
      </c>
      <c r="I13" s="8">
        <f t="shared" si="4"/>
        <v>20922789888000</v>
      </c>
      <c r="J13" s="8">
        <f t="shared" si="5"/>
        <v>4790016000</v>
      </c>
    </row>
    <row r="14" spans="1:10" ht="17.25" thickBot="1" thickTop="1">
      <c r="A14" s="11">
        <v>7</v>
      </c>
      <c r="B14" s="9">
        <v>6</v>
      </c>
      <c r="C14" s="9">
        <f t="shared" si="0"/>
        <v>0.1221923828125</v>
      </c>
      <c r="D14" s="8">
        <f>E6</f>
        <v>16</v>
      </c>
      <c r="E14" s="8">
        <f>E5</f>
        <v>0.5</v>
      </c>
      <c r="F14" s="8">
        <f t="shared" si="1"/>
        <v>0.5</v>
      </c>
      <c r="G14" s="8">
        <f t="shared" si="2"/>
        <v>0.015625</v>
      </c>
      <c r="H14" s="8">
        <f t="shared" si="3"/>
        <v>0.0009765625</v>
      </c>
      <c r="I14" s="8">
        <f t="shared" si="4"/>
        <v>20922789888000</v>
      </c>
      <c r="J14" s="8">
        <f t="shared" si="5"/>
        <v>2612736000</v>
      </c>
    </row>
    <row r="15" spans="1:10" ht="17.25" thickBot="1" thickTop="1">
      <c r="A15" s="11">
        <v>8</v>
      </c>
      <c r="B15" s="9">
        <v>7</v>
      </c>
      <c r="C15" s="9">
        <f t="shared" si="0"/>
        <v>0.174560546875</v>
      </c>
      <c r="D15" s="8">
        <f>E6</f>
        <v>16</v>
      </c>
      <c r="E15" s="8">
        <f>E5</f>
        <v>0.5</v>
      </c>
      <c r="F15" s="8">
        <f t="shared" si="1"/>
        <v>0.5</v>
      </c>
      <c r="G15" s="8">
        <f t="shared" si="2"/>
        <v>0.0078125</v>
      </c>
      <c r="H15" s="8">
        <f t="shared" si="3"/>
        <v>0.001953125</v>
      </c>
      <c r="I15" s="8">
        <f t="shared" si="4"/>
        <v>20922789888000</v>
      </c>
      <c r="J15" s="8">
        <f t="shared" si="5"/>
        <v>1828915200</v>
      </c>
    </row>
    <row r="16" spans="1:10" ht="17.25" thickBot="1" thickTop="1">
      <c r="A16" s="11">
        <v>9</v>
      </c>
      <c r="B16" s="9">
        <v>8</v>
      </c>
      <c r="C16" s="9">
        <f t="shared" si="0"/>
        <v>0.196380615234375</v>
      </c>
      <c r="D16" s="8">
        <f>E6</f>
        <v>16</v>
      </c>
      <c r="E16" s="8">
        <f>E5</f>
        <v>0.5</v>
      </c>
      <c r="F16" s="8">
        <f t="shared" si="1"/>
        <v>0.5</v>
      </c>
      <c r="G16" s="8">
        <f t="shared" si="2"/>
        <v>0.00390625</v>
      </c>
      <c r="H16" s="8">
        <f t="shared" si="3"/>
        <v>0.00390625</v>
      </c>
      <c r="I16" s="8">
        <f t="shared" si="4"/>
        <v>20922789888000</v>
      </c>
      <c r="J16" s="8">
        <f t="shared" si="5"/>
        <v>1625702400</v>
      </c>
    </row>
    <row r="17" spans="1:10" ht="17.25" thickBot="1" thickTop="1">
      <c r="A17" s="11">
        <v>10</v>
      </c>
      <c r="B17" s="16">
        <v>9</v>
      </c>
      <c r="C17" s="9">
        <f t="shared" si="0"/>
        <v>0.174560546875</v>
      </c>
      <c r="D17" s="8">
        <f>E6</f>
        <v>16</v>
      </c>
      <c r="E17" s="8">
        <f>E5</f>
        <v>0.5</v>
      </c>
      <c r="F17" s="8">
        <f t="shared" si="1"/>
        <v>0.5</v>
      </c>
      <c r="G17" s="8">
        <f t="shared" si="2"/>
        <v>0.001953125</v>
      </c>
      <c r="H17" s="8">
        <f t="shared" si="3"/>
        <v>0.0078125</v>
      </c>
      <c r="I17" s="8">
        <f t="shared" si="4"/>
        <v>20922789888000</v>
      </c>
      <c r="J17" s="8">
        <f t="shared" si="5"/>
        <v>1828915200</v>
      </c>
    </row>
    <row r="18" spans="1:10" ht="17.25" thickBot="1" thickTop="1">
      <c r="A18" s="11">
        <v>11</v>
      </c>
      <c r="B18" s="16">
        <v>10</v>
      </c>
      <c r="C18" s="9">
        <f t="shared" si="0"/>
        <v>0.1221923828125</v>
      </c>
      <c r="D18" s="8">
        <f>E6</f>
        <v>16</v>
      </c>
      <c r="E18" s="8">
        <f>E5</f>
        <v>0.5</v>
      </c>
      <c r="F18" s="8">
        <f t="shared" si="1"/>
        <v>0.5</v>
      </c>
      <c r="G18" s="8">
        <f t="shared" si="2"/>
        <v>0.0009765625</v>
      </c>
      <c r="H18" s="8">
        <f t="shared" si="3"/>
        <v>0.015625</v>
      </c>
      <c r="I18" s="8">
        <f t="shared" si="4"/>
        <v>20922789888000</v>
      </c>
      <c r="J18" s="8">
        <f t="shared" si="5"/>
        <v>2612736000</v>
      </c>
    </row>
    <row r="19" spans="1:10" ht="17.25" thickBot="1" thickTop="1">
      <c r="A19" s="11">
        <v>12</v>
      </c>
      <c r="B19" s="16">
        <v>11</v>
      </c>
      <c r="C19" s="9">
        <f t="shared" si="0"/>
        <v>0.066650390625</v>
      </c>
      <c r="D19" s="8">
        <f>E6</f>
        <v>16</v>
      </c>
      <c r="E19" s="8">
        <f>E5</f>
        <v>0.5</v>
      </c>
      <c r="F19" s="8">
        <f t="shared" si="1"/>
        <v>0.5</v>
      </c>
      <c r="G19" s="8">
        <f t="shared" si="2"/>
        <v>0.00048828125</v>
      </c>
      <c r="H19" s="8">
        <f t="shared" si="3"/>
        <v>0.03125</v>
      </c>
      <c r="I19" s="8">
        <f t="shared" si="4"/>
        <v>20922789888000</v>
      </c>
      <c r="J19" s="8">
        <f t="shared" si="5"/>
        <v>4790016000</v>
      </c>
    </row>
    <row r="20" spans="1:10" ht="17.25" thickBot="1" thickTop="1">
      <c r="A20" s="11">
        <v>13</v>
      </c>
      <c r="B20" s="16">
        <v>12</v>
      </c>
      <c r="C20" s="9">
        <f t="shared" si="0"/>
        <v>0.02777099609375</v>
      </c>
      <c r="D20" s="8">
        <f>E6</f>
        <v>16</v>
      </c>
      <c r="E20" s="8">
        <f>E5</f>
        <v>0.5</v>
      </c>
      <c r="F20" s="8">
        <f t="shared" si="1"/>
        <v>0.5</v>
      </c>
      <c r="G20" s="8">
        <f t="shared" si="2"/>
        <v>0.000244140625</v>
      </c>
      <c r="H20" s="8">
        <f t="shared" si="3"/>
        <v>0.0625</v>
      </c>
      <c r="I20" s="8">
        <f t="shared" si="4"/>
        <v>20922789888000</v>
      </c>
      <c r="J20" s="8">
        <f t="shared" si="5"/>
        <v>11496038400</v>
      </c>
    </row>
    <row r="21" spans="1:10" ht="17.25" thickBot="1" thickTop="1">
      <c r="A21" s="11">
        <v>14</v>
      </c>
      <c r="B21" s="16">
        <v>13</v>
      </c>
      <c r="C21" s="9">
        <f t="shared" si="0"/>
        <v>0.008544921875</v>
      </c>
      <c r="D21" s="8">
        <f>E6</f>
        <v>16</v>
      </c>
      <c r="E21" s="8">
        <f>E5</f>
        <v>0.5</v>
      </c>
      <c r="F21" s="8">
        <f t="shared" si="1"/>
        <v>0.5</v>
      </c>
      <c r="G21" s="8">
        <f t="shared" si="2"/>
        <v>0.0001220703125</v>
      </c>
      <c r="H21" s="8">
        <f t="shared" si="3"/>
        <v>0.125</v>
      </c>
      <c r="I21" s="8">
        <f t="shared" si="4"/>
        <v>20922789888000</v>
      </c>
      <c r="J21" s="8">
        <f t="shared" si="5"/>
        <v>37362124800</v>
      </c>
    </row>
    <row r="22" spans="1:10" ht="17.25" thickBot="1" thickTop="1">
      <c r="A22" s="11">
        <v>15</v>
      </c>
      <c r="B22" s="16">
        <v>14</v>
      </c>
      <c r="C22" s="9">
        <f t="shared" si="0"/>
        <v>0.0018310546875</v>
      </c>
      <c r="D22" s="8">
        <f>E6</f>
        <v>16</v>
      </c>
      <c r="E22" s="8">
        <f>E5</f>
        <v>0.5</v>
      </c>
      <c r="F22" s="8">
        <f t="shared" si="1"/>
        <v>0.5</v>
      </c>
      <c r="G22" s="8">
        <f t="shared" si="2"/>
        <v>6.103515625E-05</v>
      </c>
      <c r="H22" s="8">
        <f t="shared" si="3"/>
        <v>0.25</v>
      </c>
      <c r="I22" s="8">
        <f t="shared" si="4"/>
        <v>20922789888000</v>
      </c>
      <c r="J22" s="8">
        <f t="shared" si="5"/>
        <v>174356582400</v>
      </c>
    </row>
    <row r="23" spans="1:10" ht="17.25" thickBot="1" thickTop="1">
      <c r="A23" s="11">
        <v>16</v>
      </c>
      <c r="B23" s="16">
        <v>15</v>
      </c>
      <c r="C23" s="9">
        <f t="shared" si="0"/>
        <v>0.000244140625</v>
      </c>
      <c r="D23" s="8">
        <f>E6</f>
        <v>16</v>
      </c>
      <c r="E23" s="8">
        <f>E5</f>
        <v>0.5</v>
      </c>
      <c r="F23" s="8">
        <f t="shared" si="1"/>
        <v>0.5</v>
      </c>
      <c r="G23" s="8">
        <f t="shared" si="2"/>
        <v>3.0517578125E-05</v>
      </c>
      <c r="H23" s="8">
        <f t="shared" si="3"/>
        <v>0.5</v>
      </c>
      <c r="I23" s="8">
        <f t="shared" si="4"/>
        <v>20922789888000</v>
      </c>
      <c r="J23" s="8">
        <f t="shared" si="5"/>
        <v>1307674368000</v>
      </c>
    </row>
    <row r="24" spans="1:10" ht="17.25" thickBot="1" thickTop="1">
      <c r="A24" s="11">
        <v>17</v>
      </c>
      <c r="B24" s="16">
        <v>16</v>
      </c>
      <c r="C24" s="9">
        <f t="shared" si="0"/>
        <v>1.52587890625E-05</v>
      </c>
      <c r="D24" s="8">
        <f>E6</f>
        <v>16</v>
      </c>
      <c r="E24" s="8">
        <f>E5</f>
        <v>0.5</v>
      </c>
      <c r="F24" s="8">
        <f t="shared" si="1"/>
        <v>0.5</v>
      </c>
      <c r="G24" s="8">
        <f t="shared" si="2"/>
        <v>1.52587890625E-05</v>
      </c>
      <c r="H24" s="8">
        <f t="shared" si="3"/>
        <v>1</v>
      </c>
      <c r="I24" s="8">
        <f t="shared" si="4"/>
        <v>20922789888000</v>
      </c>
      <c r="J24" s="8">
        <f t="shared" si="5"/>
        <v>20922789888000</v>
      </c>
    </row>
    <row r="25" spans="1:10" ht="16.5" thickTop="1">
      <c r="A25" s="11"/>
      <c r="B25" s="6"/>
      <c r="C25" s="6" t="s">
        <v>11</v>
      </c>
      <c r="D25" s="7"/>
      <c r="E25" s="7"/>
      <c r="F25" s="7"/>
      <c r="G25" s="7"/>
      <c r="H25" s="7"/>
      <c r="I25" s="7"/>
      <c r="J25" s="7"/>
    </row>
    <row r="26" spans="2:3" ht="12.75">
      <c r="B26" t="s">
        <v>15</v>
      </c>
      <c r="C26">
        <f>SUM(C8:C25)</f>
        <v>1</v>
      </c>
    </row>
    <row r="28" spans="1:9" ht="12.75">
      <c r="A28" s="10" t="s">
        <v>17</v>
      </c>
      <c r="B28" s="10"/>
      <c r="C28" s="10"/>
      <c r="D28" s="10"/>
      <c r="F28" s="10" t="s">
        <v>24</v>
      </c>
      <c r="G28" s="10"/>
      <c r="H28" s="10"/>
      <c r="I28" s="10"/>
    </row>
    <row r="29" spans="1:8" ht="12.75">
      <c r="A29" s="13" t="s">
        <v>18</v>
      </c>
      <c r="B29" s="12">
        <v>30.5</v>
      </c>
      <c r="F29" s="17" t="s">
        <v>25</v>
      </c>
      <c r="G29" s="18">
        <f>B30*(1-B31)</f>
        <v>25</v>
      </c>
      <c r="H29" s="17" t="s">
        <v>28</v>
      </c>
    </row>
    <row r="30" spans="1:8" ht="12.75">
      <c r="A30" s="13" t="s">
        <v>19</v>
      </c>
      <c r="B30" s="12">
        <v>50</v>
      </c>
      <c r="F30" s="7" t="s">
        <v>26</v>
      </c>
      <c r="G30">
        <f>NORMSDIST(((B29-0.5)-(B30*B31))/SQRT((1-B31)*B30*B31))</f>
        <v>0.9213503473643331</v>
      </c>
      <c r="H30" s="19">
        <f>(B29-(B31*B30))/(SQRT(B30*B31*(1-B31)))</f>
        <v>1.5556349186104046</v>
      </c>
    </row>
    <row r="31" spans="1:7" ht="12.75">
      <c r="A31" s="13" t="s">
        <v>21</v>
      </c>
      <c r="B31" s="12">
        <v>0.5</v>
      </c>
      <c r="F31" s="7" t="s">
        <v>27</v>
      </c>
      <c r="G31">
        <f>NORMSDIST(((B29+0.5)-(B30*B31))/SQRT((1-B31)*B30*B31))</f>
        <v>0.9551570193117677</v>
      </c>
    </row>
    <row r="32" spans="1:8" ht="12.75">
      <c r="A32" s="13" t="s">
        <v>20</v>
      </c>
      <c r="B32" s="15">
        <f>BINOMDIST(B29,B30,B31,FALSE)</f>
        <v>0.04185914925255222</v>
      </c>
      <c r="F32" s="7" t="s">
        <v>20</v>
      </c>
      <c r="G32" s="15">
        <f>G31-G30</f>
        <v>0.033806671947434586</v>
      </c>
      <c r="H32" s="19">
        <f>NORMSDIST(H30)</f>
        <v>0.9401025235962008</v>
      </c>
    </row>
    <row r="33" spans="1:2" ht="12.75">
      <c r="A33" s="14" t="s">
        <v>22</v>
      </c>
      <c r="B33" s="15">
        <f>BINOMDIST(B29,B30,B31,TRUE)</f>
        <v>0.9405397737202823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2002-08-13T15:24:36Z</dcterms:created>
  <dcterms:modified xsi:type="dcterms:W3CDTF">2002-08-23T02:40:22Z</dcterms:modified>
  <cp:category/>
  <cp:version/>
  <cp:contentType/>
  <cp:contentStatus/>
</cp:coreProperties>
</file>